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330" windowHeight="8325" tabRatio="937" activeTab="0"/>
  </bookViews>
  <sheets>
    <sheet name="出納簿" sheetId="1" r:id="rId1"/>
  </sheets>
  <definedNames>
    <definedName name="_xlnm.Print_Titles" localSheetId="0">'出納簿'!$3:$3</definedName>
  </definedNames>
  <calcPr fullCalcOnLoad="1"/>
</workbook>
</file>

<file path=xl/comments1.xml><?xml version="1.0" encoding="utf-8"?>
<comments xmlns="http://schemas.openxmlformats.org/spreadsheetml/2006/main">
  <authors>
    <author> </author>
    <author>宗貞秀人</author>
  </authors>
  <commentList>
    <comment ref="D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色のつけてあるセルは
関数が入れてありますので触らないでください。</t>
        </r>
        <r>
          <rPr>
            <sz val="9"/>
            <color indexed="10"/>
            <rFont val="ＭＳ Ｐゴシック"/>
            <family val="3"/>
          </rPr>
          <t>（はじめに集計表の
勘定科目を記入してください。）</t>
        </r>
      </text>
    </comment>
    <comment ref="C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この列に集計表のNOを
記入すると勘定科目が
自動表示されます。
(</t>
        </r>
        <r>
          <rPr>
            <sz val="9"/>
            <color indexed="10"/>
            <rFont val="ＭＳ Ｐゴシック"/>
            <family val="3"/>
          </rPr>
          <t>はじめに集計表の科目を記入しておいてください。）</t>
        </r>
      </text>
    </comment>
    <comment ref="K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はじめに勘定科目を
決めてこの列に記入
してください。</t>
        </r>
      </text>
    </comment>
    <comment ref="L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この列には出納簿の
科目別の合計金額が
自動表示されます。
（収入金額）</t>
        </r>
      </text>
    </comment>
    <comment ref="N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はじめに勘定科目を
決めてこの列に記入
してください。</t>
        </r>
      </text>
    </comment>
    <comment ref="O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この列には出納簿の
科目別の合計金額が
自動表示されます。
（収入金額）</t>
        </r>
      </text>
    </comment>
    <comment ref="K21" authorId="1">
      <text>
        <r>
          <rPr>
            <b/>
            <sz val="9"/>
            <rFont val="ＭＳ Ｐゴシック"/>
            <family val="3"/>
          </rPr>
          <t>宗貞秀人: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<sst xmlns="http://schemas.openxmlformats.org/spreadsheetml/2006/main" count="46" uniqueCount="40">
  <si>
    <t>内　　　訳</t>
  </si>
  <si>
    <t>収入金額</t>
  </si>
  <si>
    <t>支出金額</t>
  </si>
  <si>
    <t>残　高</t>
  </si>
  <si>
    <t>前期繰越金</t>
  </si>
  <si>
    <t>科　目</t>
  </si>
  <si>
    <t>金　　額</t>
  </si>
  <si>
    <t>ｺｰﾄﾞ</t>
  </si>
  <si>
    <t>収入の部</t>
  </si>
  <si>
    <t>支出の部</t>
  </si>
  <si>
    <t>勘定科目</t>
  </si>
  <si>
    <t>NO</t>
  </si>
  <si>
    <t>集　　計　　表</t>
  </si>
  <si>
    <t>日　付</t>
  </si>
  <si>
    <t>雑　　　費</t>
  </si>
  <si>
    <t>雑 収 入</t>
  </si>
  <si>
    <t>会　場　費</t>
  </si>
  <si>
    <t>手許現金</t>
  </si>
  <si>
    <t>金銭出納簿</t>
  </si>
  <si>
    <t>出納簿</t>
  </si>
  <si>
    <t>通信費</t>
  </si>
  <si>
    <t>事務用品</t>
  </si>
  <si>
    <t>コピー印刷</t>
  </si>
  <si>
    <t>インク代</t>
  </si>
  <si>
    <t>合　　　　計</t>
  </si>
  <si>
    <t>経　費　計</t>
  </si>
  <si>
    <t>色の付けてある所はｺﾏﾝﾄﾞが記入してありますから触らないでください。</t>
  </si>
  <si>
    <t>年度</t>
  </si>
  <si>
    <t>仮受金</t>
  </si>
  <si>
    <t>仮受　返金</t>
  </si>
  <si>
    <t>　本部会計から預かった金額を記入してください。</t>
  </si>
  <si>
    <t>　ください。支出金額を入力すれば残高が自動で表示されます。</t>
  </si>
  <si>
    <t>　および残金は、連盟会議で提出してください。</t>
  </si>
  <si>
    <r>
      <rPr>
        <b/>
        <sz val="11"/>
        <rFont val="ＭＳ Ｐゴシック"/>
        <family val="3"/>
      </rPr>
      <t>・</t>
    </r>
    <r>
      <rPr>
        <sz val="11"/>
        <rFont val="ＭＳ Ｐゴシック"/>
        <family val="3"/>
      </rPr>
      <t>出納簿の二段目（5）に、コード100（仮受金）と入れ、収入金額に</t>
    </r>
  </si>
  <si>
    <r>
      <rPr>
        <b/>
        <sz val="11"/>
        <rFont val="ＭＳ Ｐゴシック"/>
        <family val="3"/>
      </rPr>
      <t>・</t>
    </r>
    <r>
      <rPr>
        <sz val="11"/>
        <rFont val="ＭＳ Ｐゴシック"/>
        <family val="3"/>
      </rPr>
      <t>以後は、支出した項目№（事務用品は601）をコードに打ち込んで</t>
    </r>
  </si>
  <si>
    <r>
      <rPr>
        <b/>
        <sz val="11"/>
        <rFont val="ＭＳ Ｐゴシック"/>
        <family val="3"/>
      </rPr>
      <t>・</t>
    </r>
    <r>
      <rPr>
        <sz val="11"/>
        <rFont val="ＭＳ Ｐゴシック"/>
        <family val="3"/>
      </rPr>
      <t>大会終了後、出納簿は本部会計に返信してください。領収書</t>
    </r>
  </si>
  <si>
    <t>※記入の手引き（前期繰越金の列には記入しないでください）</t>
  </si>
  <si>
    <t>購入先</t>
  </si>
  <si>
    <t>名　称</t>
  </si>
  <si>
    <t>第　　　回全日本○○○投げ釣り選手権大会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</si>
</sst>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mmm\-yyyy"/>
    <numFmt numFmtId="178" formatCode="0_);[Red]\(0\)"/>
    <numFmt numFmtId="179" formatCode="[$-411]ge\.m\.d;@"/>
    <numFmt numFmtId="180" formatCode="yy/m/d"/>
    <numFmt numFmtId="181" formatCode="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thin"/>
      <top style="thin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8" fontId="0" fillId="0" borderId="0" xfId="49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38" fontId="3" fillId="33" borderId="12" xfId="4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4" fontId="0" fillId="34" borderId="0" xfId="0" applyNumberFormat="1" applyFont="1" applyFill="1" applyAlignment="1">
      <alignment horizontal="center" vertical="center"/>
    </xf>
    <xf numFmtId="38" fontId="0" fillId="34" borderId="10" xfId="49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57" fontId="9" fillId="0" borderId="10" xfId="0" applyNumberFormat="1" applyFont="1" applyBorder="1" applyAlignment="1" applyProtection="1">
      <alignment vertical="center"/>
      <protection locked="0"/>
    </xf>
    <xf numFmtId="57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38" fontId="0" fillId="0" borderId="11" xfId="49" applyBorder="1" applyAlignment="1" applyProtection="1">
      <alignment vertical="center"/>
      <protection locked="0"/>
    </xf>
    <xf numFmtId="38" fontId="0" fillId="0" borderId="0" xfId="49" applyAlignment="1" applyProtection="1">
      <alignment vertical="center"/>
      <protection locked="0"/>
    </xf>
    <xf numFmtId="38" fontId="0" fillId="0" borderId="10" xfId="0" applyNumberFormat="1" applyBorder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38" fontId="10" fillId="35" borderId="14" xfId="49" applyFont="1" applyFill="1" applyBorder="1" applyAlignment="1">
      <alignment horizontal="center" vertical="center"/>
    </xf>
    <xf numFmtId="57" fontId="0" fillId="36" borderId="15" xfId="0" applyNumberForma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vertical="center"/>
    </xf>
    <xf numFmtId="0" fontId="0" fillId="36" borderId="15" xfId="0" applyFill="1" applyBorder="1" applyAlignment="1" applyProtection="1">
      <alignment vertical="center"/>
      <protection locked="0"/>
    </xf>
    <xf numFmtId="0" fontId="4" fillId="36" borderId="15" xfId="0" applyFont="1" applyFill="1" applyBorder="1" applyAlignment="1" applyProtection="1">
      <alignment horizontal="center" vertical="center"/>
      <protection locked="0"/>
    </xf>
    <xf numFmtId="38" fontId="0" fillId="36" borderId="15" xfId="49" applyFill="1" applyBorder="1" applyAlignment="1" applyProtection="1">
      <alignment vertical="center"/>
      <protection locked="0"/>
    </xf>
    <xf numFmtId="38" fontId="3" fillId="36" borderId="16" xfId="49" applyFont="1" applyFill="1" applyBorder="1" applyAlignment="1" applyProtection="1">
      <alignment vertical="center"/>
      <protection locked="0"/>
    </xf>
    <xf numFmtId="38" fontId="10" fillId="35" borderId="17" xfId="49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20" xfId="0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9" sqref="E29"/>
    </sheetView>
  </sheetViews>
  <sheetFormatPr defaultColWidth="9.00390625" defaultRowHeight="13.5"/>
  <cols>
    <col min="1" max="1" width="0.2421875" style="6" customWidth="1"/>
    <col min="2" max="2" width="10.50390625" style="6" bestFit="1" customWidth="1"/>
    <col min="3" max="3" width="6.00390625" style="6" bestFit="1" customWidth="1"/>
    <col min="4" max="4" width="13.00390625" style="0" bestFit="1" customWidth="1"/>
    <col min="5" max="5" width="27.00390625" style="0" customWidth="1"/>
    <col min="6" max="6" width="15.625" style="0" customWidth="1"/>
    <col min="7" max="8" width="8.50390625" style="1" bestFit="1" customWidth="1"/>
    <col min="9" max="9" width="11.625" style="0" bestFit="1" customWidth="1"/>
    <col min="10" max="10" width="6.50390625" style="0" bestFit="1" customWidth="1"/>
    <col min="11" max="11" width="13.875" style="0" bestFit="1" customWidth="1"/>
    <col min="12" max="12" width="7.75390625" style="0" bestFit="1" customWidth="1"/>
    <col min="13" max="13" width="4.50390625" style="0" bestFit="1" customWidth="1"/>
    <col min="14" max="14" width="10.875" style="0" bestFit="1" customWidth="1"/>
  </cols>
  <sheetData>
    <row r="1" spans="2:9" ht="19.5" customHeight="1">
      <c r="B1" s="48" t="s">
        <v>39</v>
      </c>
      <c r="C1" s="48"/>
      <c r="D1" s="48"/>
      <c r="E1" s="47" t="s">
        <v>26</v>
      </c>
      <c r="F1" s="47"/>
      <c r="G1" s="47"/>
      <c r="H1" s="47"/>
      <c r="I1" s="47"/>
    </row>
    <row r="2" spans="2:9" ht="17.25">
      <c r="B2" s="45" t="s">
        <v>27</v>
      </c>
      <c r="C2" s="45"/>
      <c r="D2" s="44" t="s">
        <v>18</v>
      </c>
      <c r="E2" s="44"/>
      <c r="F2" s="44"/>
      <c r="G2" s="44"/>
      <c r="H2" s="44"/>
      <c r="I2" s="11"/>
    </row>
    <row r="3" spans="1:15" ht="14.25">
      <c r="A3" s="6" t="s">
        <v>11</v>
      </c>
      <c r="B3" s="41" t="s">
        <v>13</v>
      </c>
      <c r="C3" s="31" t="s">
        <v>7</v>
      </c>
      <c r="D3" s="31" t="s">
        <v>5</v>
      </c>
      <c r="E3" s="31" t="s">
        <v>0</v>
      </c>
      <c r="F3" s="32" t="s">
        <v>37</v>
      </c>
      <c r="G3" s="40" t="s">
        <v>1</v>
      </c>
      <c r="H3" s="33" t="s">
        <v>2</v>
      </c>
      <c r="I3" s="31" t="s">
        <v>3</v>
      </c>
      <c r="J3" s="9"/>
      <c r="K3" s="46" t="s">
        <v>12</v>
      </c>
      <c r="L3" s="46"/>
      <c r="M3" s="46"/>
      <c r="N3" s="46"/>
      <c r="O3" s="46"/>
    </row>
    <row r="4" spans="1:15" ht="14.25">
      <c r="A4" s="7">
        <f aca="true" t="shared" si="0" ref="A4:A51">IF(I4="","",ROW()+100)</f>
      </c>
      <c r="B4" s="42"/>
      <c r="C4" s="34"/>
      <c r="D4" s="35"/>
      <c r="E4" s="36" t="s">
        <v>4</v>
      </c>
      <c r="F4" s="37" t="s">
        <v>38</v>
      </c>
      <c r="G4" s="43"/>
      <c r="H4" s="38"/>
      <c r="I4" s="39"/>
      <c r="J4" s="9"/>
      <c r="K4" s="8" t="s">
        <v>8</v>
      </c>
      <c r="L4" s="8" t="s">
        <v>19</v>
      </c>
      <c r="M4" s="9"/>
      <c r="N4" s="8" t="s">
        <v>9</v>
      </c>
      <c r="O4" s="8" t="s">
        <v>19</v>
      </c>
    </row>
    <row r="5" spans="1:15" ht="14.25">
      <c r="A5" s="7">
        <f t="shared" si="0"/>
      </c>
      <c r="B5" s="22"/>
      <c r="C5" s="23"/>
      <c r="D5" s="4">
        <f>IF(C5="","",IF(C5&lt;=500,VLOOKUP(C5,$J$6:$K$21,2,0),VLOOKUP(C5,$M$6:$N$21,2,0)))</f>
      </c>
      <c r="E5" s="27"/>
      <c r="F5" s="27"/>
      <c r="G5" s="28"/>
      <c r="H5" s="28"/>
      <c r="I5" s="5">
        <f>IF(C5=0,"",I4+G5-H5)</f>
      </c>
      <c r="J5" s="8" t="s">
        <v>11</v>
      </c>
      <c r="K5" s="8" t="s">
        <v>10</v>
      </c>
      <c r="L5" s="8" t="s">
        <v>6</v>
      </c>
      <c r="M5" s="8" t="s">
        <v>11</v>
      </c>
      <c r="N5" s="8" t="s">
        <v>10</v>
      </c>
      <c r="O5" s="8" t="s">
        <v>6</v>
      </c>
    </row>
    <row r="6" spans="1:15" ht="14.25">
      <c r="A6" s="7">
        <f t="shared" si="0"/>
      </c>
      <c r="B6" s="22"/>
      <c r="C6" s="23"/>
      <c r="D6" s="4">
        <f>IF(C6="","",IF(C6&lt;=500,VLOOKUP(C6,$J$6:$K$21,2,0),VLOOKUP(C6,$M$6:$N$21,2,0)))</f>
      </c>
      <c r="E6" s="27"/>
      <c r="F6" s="27"/>
      <c r="G6" s="28"/>
      <c r="H6" s="28"/>
      <c r="I6" s="5">
        <f aca="true" t="shared" si="1" ref="I6:I51">IF(C6=0,"",I5+G6-H6)</f>
      </c>
      <c r="J6" s="3">
        <v>100</v>
      </c>
      <c r="K6" s="16" t="s">
        <v>28</v>
      </c>
      <c r="L6" s="12">
        <f>SUMIF('出納簿'!$C$4:$C$51,J6,'出納簿'!$G$4:$G$51)</f>
        <v>0</v>
      </c>
      <c r="M6" s="3">
        <v>601</v>
      </c>
      <c r="N6" s="16" t="s">
        <v>21</v>
      </c>
      <c r="O6" s="13">
        <f>SUMIF('出納簿'!$C$4:$C$51,M6,'出納簿'!$H$4:$H$51)</f>
        <v>0</v>
      </c>
    </row>
    <row r="7" spans="1:15" ht="14.25">
      <c r="A7" s="7">
        <f t="shared" si="0"/>
      </c>
      <c r="B7" s="22"/>
      <c r="C7" s="23"/>
      <c r="D7" s="4">
        <f aca="true" t="shared" si="2" ref="D7:D51">IF(C7="","",IF(C7&lt;=500,VLOOKUP(C7,$J$6:$K$21,2,0),VLOOKUP(C7,$M$6:$N$21,2,0)))</f>
      </c>
      <c r="E7" s="27"/>
      <c r="F7" s="27"/>
      <c r="G7" s="28"/>
      <c r="H7" s="28"/>
      <c r="I7" s="5">
        <f t="shared" si="1"/>
      </c>
      <c r="J7" s="3">
        <v>101</v>
      </c>
      <c r="K7" s="16"/>
      <c r="L7" s="12">
        <f>SUMIF('出納簿'!$C$4:$C$51,J7,'出納簿'!$G$4:$G$51)</f>
        <v>0</v>
      </c>
      <c r="M7" s="3">
        <v>602</v>
      </c>
      <c r="N7" s="16" t="s">
        <v>22</v>
      </c>
      <c r="O7" s="13">
        <f>SUMIF('出納簿'!$C$4:$C$51,M7,'出納簿'!$H$4:$H$51)</f>
        <v>0</v>
      </c>
    </row>
    <row r="8" spans="1:15" ht="14.25">
      <c r="A8" s="7">
        <f t="shared" si="0"/>
      </c>
      <c r="B8" s="22"/>
      <c r="C8" s="23"/>
      <c r="D8" s="4">
        <f t="shared" si="2"/>
      </c>
      <c r="E8" s="27"/>
      <c r="F8" s="27"/>
      <c r="G8" s="28"/>
      <c r="H8" s="28"/>
      <c r="I8" s="5">
        <f t="shared" si="1"/>
      </c>
      <c r="J8" s="3">
        <v>102</v>
      </c>
      <c r="K8" s="16"/>
      <c r="L8" s="12">
        <f>SUMIF('出納簿'!$C$4:$C$51,J8,'出納簿'!$G$4:$G$51)</f>
        <v>0</v>
      </c>
      <c r="M8" s="3">
        <v>603</v>
      </c>
      <c r="N8" s="16" t="s">
        <v>20</v>
      </c>
      <c r="O8" s="13">
        <f>SUMIF('出納簿'!$C$4:$C$51,M8,'出納簿'!$H$4:$H$51)</f>
        <v>0</v>
      </c>
    </row>
    <row r="9" spans="1:15" ht="14.25">
      <c r="A9" s="7">
        <f t="shared" si="0"/>
      </c>
      <c r="B9" s="22"/>
      <c r="C9" s="23"/>
      <c r="D9" s="4">
        <f t="shared" si="2"/>
      </c>
      <c r="E9" s="27"/>
      <c r="F9" s="27"/>
      <c r="G9" s="28"/>
      <c r="H9" s="28"/>
      <c r="I9" s="5">
        <f t="shared" si="1"/>
      </c>
      <c r="J9" s="3">
        <v>103</v>
      </c>
      <c r="K9" s="16"/>
      <c r="L9" s="12">
        <f>SUMIF('出納簿'!$C$4:$C$51,J9,'出納簿'!$G$4:$G$51)</f>
        <v>0</v>
      </c>
      <c r="M9" s="3">
        <v>604</v>
      </c>
      <c r="N9" s="16" t="s">
        <v>23</v>
      </c>
      <c r="O9" s="13">
        <f>SUMIF('出納簿'!$C$4:$C$51,M9,'出納簿'!$H$4:$H$51)</f>
        <v>0</v>
      </c>
    </row>
    <row r="10" spans="1:15" ht="14.25">
      <c r="A10" s="7">
        <f t="shared" si="0"/>
      </c>
      <c r="B10" s="22"/>
      <c r="C10" s="23"/>
      <c r="D10" s="4">
        <f t="shared" si="2"/>
      </c>
      <c r="E10" s="27"/>
      <c r="F10" s="27"/>
      <c r="G10" s="28"/>
      <c r="H10" s="28"/>
      <c r="I10" s="5">
        <f t="shared" si="1"/>
      </c>
      <c r="J10" s="3">
        <v>104</v>
      </c>
      <c r="K10" s="16"/>
      <c r="L10" s="12">
        <f>SUMIF('出納簿'!$C$4:$C$51,J10,'出納簿'!$G$4:$G$51)</f>
        <v>0</v>
      </c>
      <c r="M10" s="3">
        <v>611</v>
      </c>
      <c r="N10" s="16"/>
      <c r="O10" s="13">
        <f>SUMIF('出納簿'!$C$4:$C$51,M10,'出納簿'!$H$4:$H$51)</f>
        <v>0</v>
      </c>
    </row>
    <row r="11" spans="1:15" ht="14.25">
      <c r="A11" s="7">
        <f t="shared" si="0"/>
      </c>
      <c r="B11" s="22"/>
      <c r="C11" s="23"/>
      <c r="D11" s="4">
        <f t="shared" si="2"/>
      </c>
      <c r="E11" s="27"/>
      <c r="F11" s="27"/>
      <c r="G11" s="28"/>
      <c r="H11" s="28"/>
      <c r="I11" s="5">
        <f t="shared" si="1"/>
      </c>
      <c r="J11" s="3">
        <v>105</v>
      </c>
      <c r="K11" s="16"/>
      <c r="L11" s="12">
        <f>SUMIF('出納簿'!$C$4:$C$51,J11,'出納簿'!$G$4:$G$51)</f>
        <v>0</v>
      </c>
      <c r="M11" s="3">
        <v>612</v>
      </c>
      <c r="N11" s="16"/>
      <c r="O11" s="13">
        <f>SUMIF('出納簿'!$C$4:$C$51,M11,'出納簿'!$H$4:$H$51)</f>
        <v>0</v>
      </c>
    </row>
    <row r="12" spans="1:15" ht="14.25">
      <c r="A12" s="7">
        <f t="shared" si="0"/>
      </c>
      <c r="B12" s="22"/>
      <c r="C12" s="23"/>
      <c r="D12" s="4">
        <f t="shared" si="2"/>
      </c>
      <c r="E12" s="27"/>
      <c r="F12" s="27"/>
      <c r="G12" s="28"/>
      <c r="H12" s="28"/>
      <c r="I12" s="5">
        <f t="shared" si="1"/>
      </c>
      <c r="J12" s="3">
        <v>200</v>
      </c>
      <c r="K12" s="14"/>
      <c r="L12" s="12">
        <f>SUMIF('出納簿'!$C$4:$C$51,J12,'出納簿'!$G$4:$G$51)</f>
        <v>0</v>
      </c>
      <c r="M12" s="3">
        <v>613</v>
      </c>
      <c r="N12" s="16"/>
      <c r="O12" s="13">
        <f>SUMIF('出納簿'!$C$4:$C$51,M12,'出納簿'!$H$4:$H$51)</f>
        <v>0</v>
      </c>
    </row>
    <row r="13" spans="1:15" ht="14.25">
      <c r="A13" s="7">
        <f t="shared" si="0"/>
      </c>
      <c r="B13" s="22"/>
      <c r="C13" s="23"/>
      <c r="D13" s="4">
        <f t="shared" si="2"/>
      </c>
      <c r="E13" s="27"/>
      <c r="F13" s="27"/>
      <c r="G13" s="28"/>
      <c r="H13" s="28"/>
      <c r="I13" s="5">
        <f t="shared" si="1"/>
      </c>
      <c r="J13" s="3">
        <v>201</v>
      </c>
      <c r="K13" s="17"/>
      <c r="L13" s="12">
        <f>SUMIF('出納簿'!$C$4:$C$51,J13,'出納簿'!$G$4:$G$51)</f>
        <v>0</v>
      </c>
      <c r="M13" s="3">
        <v>614</v>
      </c>
      <c r="N13" s="16"/>
      <c r="O13" s="13">
        <f>SUMIF('出納簿'!$C$4:$C$51,M13,'出納簿'!$H$4:$H$51)</f>
        <v>0</v>
      </c>
    </row>
    <row r="14" spans="1:15" ht="14.25">
      <c r="A14" s="7">
        <f t="shared" si="0"/>
      </c>
      <c r="B14" s="22"/>
      <c r="C14" s="23"/>
      <c r="D14" s="4">
        <f t="shared" si="2"/>
      </c>
      <c r="E14" s="27"/>
      <c r="F14" s="27"/>
      <c r="G14" s="28"/>
      <c r="H14" s="28"/>
      <c r="I14" s="5">
        <f t="shared" si="1"/>
      </c>
      <c r="J14" s="3">
        <v>202</v>
      </c>
      <c r="K14" s="16"/>
      <c r="L14" s="12">
        <f>SUMIF('出納簿'!$C$4:$C$51,J14,'出納簿'!$G$4:$G$51)</f>
        <v>0</v>
      </c>
      <c r="M14" s="3">
        <v>615</v>
      </c>
      <c r="N14" s="16"/>
      <c r="O14" s="13">
        <f>SUMIF('出納簿'!$C$4:$C$51,M14,'出納簿'!$H$4:$H$51)</f>
        <v>0</v>
      </c>
    </row>
    <row r="15" spans="1:15" ht="14.25">
      <c r="A15" s="7">
        <f t="shared" si="0"/>
      </c>
      <c r="B15" s="22"/>
      <c r="C15" s="23"/>
      <c r="D15" s="4">
        <f t="shared" si="2"/>
      </c>
      <c r="E15" s="27"/>
      <c r="F15" s="27"/>
      <c r="G15" s="28"/>
      <c r="H15" s="28"/>
      <c r="I15" s="5">
        <f t="shared" si="1"/>
      </c>
      <c r="J15" s="3">
        <v>203</v>
      </c>
      <c r="K15" s="16"/>
      <c r="L15" s="12">
        <f>SUMIF('出納簿'!$C$4:$C$51,J15,'出納簿'!$G$4:$G$51)</f>
        <v>0</v>
      </c>
      <c r="M15" s="3">
        <v>701</v>
      </c>
      <c r="N15" s="16"/>
      <c r="O15" s="13">
        <f>SUMIF('出納簿'!$C$4:$C$51,M15,'出納簿'!$H$4:$H$51)</f>
        <v>0</v>
      </c>
    </row>
    <row r="16" spans="1:15" ht="14.25">
      <c r="A16" s="7">
        <f t="shared" si="0"/>
      </c>
      <c r="B16" s="22"/>
      <c r="C16" s="23"/>
      <c r="D16" s="4">
        <f t="shared" si="2"/>
      </c>
      <c r="E16" s="27"/>
      <c r="F16" s="27"/>
      <c r="G16" s="28"/>
      <c r="H16" s="28"/>
      <c r="I16" s="5">
        <f t="shared" si="1"/>
      </c>
      <c r="J16" s="3">
        <v>300</v>
      </c>
      <c r="K16" s="17"/>
      <c r="L16" s="12">
        <f>SUMIF('出納簿'!$C$4:$C$51,J16,'出納簿'!$G$4:$G$51)</f>
        <v>0</v>
      </c>
      <c r="M16" s="3">
        <v>702</v>
      </c>
      <c r="N16" s="16" t="s">
        <v>29</v>
      </c>
      <c r="O16" s="13">
        <f>SUMIF('出納簿'!$C$4:$C$51,M16,'出納簿'!$H$4:$H$51)</f>
        <v>0</v>
      </c>
    </row>
    <row r="17" spans="1:15" ht="14.25">
      <c r="A17" s="7">
        <f t="shared" si="0"/>
      </c>
      <c r="B17" s="22"/>
      <c r="C17" s="23"/>
      <c r="D17" s="4">
        <f t="shared" si="2"/>
      </c>
      <c r="E17" s="27"/>
      <c r="F17" s="27"/>
      <c r="G17" s="28"/>
      <c r="H17" s="28"/>
      <c r="I17" s="5">
        <f t="shared" si="1"/>
      </c>
      <c r="J17" s="3">
        <v>301</v>
      </c>
      <c r="K17" s="18"/>
      <c r="L17" s="12">
        <f>SUMIF('出納簿'!$C$4:$C$51,J17,'出納簿'!$G$4:$G$51)</f>
        <v>0</v>
      </c>
      <c r="M17" s="3">
        <v>703</v>
      </c>
      <c r="N17" s="16"/>
      <c r="O17" s="13">
        <f>SUMIF('出納簿'!$C$4:$C$51,M17,'出納簿'!$H$4:$H$51)</f>
        <v>0</v>
      </c>
    </row>
    <row r="18" spans="1:15" ht="14.25">
      <c r="A18" s="7">
        <f t="shared" si="0"/>
      </c>
      <c r="B18" s="22"/>
      <c r="C18" s="23"/>
      <c r="D18" s="4">
        <f t="shared" si="2"/>
      </c>
      <c r="E18" s="27"/>
      <c r="F18" s="27"/>
      <c r="G18" s="28"/>
      <c r="H18" s="29"/>
      <c r="I18" s="5">
        <f t="shared" si="1"/>
      </c>
      <c r="J18" s="3">
        <v>302</v>
      </c>
      <c r="K18" s="18"/>
      <c r="L18" s="12">
        <f>SUMIF('出納簿'!$C$4:$C$51,J18,'出納簿'!$G$4:$G$51)</f>
        <v>0</v>
      </c>
      <c r="M18" s="3">
        <v>704</v>
      </c>
      <c r="N18" s="21" t="s">
        <v>16</v>
      </c>
      <c r="O18" s="13">
        <f>SUMIF('出納簿'!$C$4:$C$51,M18,'出納簿'!$H$4:$H$51)</f>
        <v>0</v>
      </c>
    </row>
    <row r="19" spans="1:15" ht="14.25">
      <c r="A19" s="7">
        <f t="shared" si="0"/>
      </c>
      <c r="B19" s="22"/>
      <c r="C19" s="23"/>
      <c r="D19" s="4">
        <f t="shared" si="2"/>
      </c>
      <c r="E19" s="27"/>
      <c r="F19" s="27"/>
      <c r="G19" s="28"/>
      <c r="H19" s="28"/>
      <c r="I19" s="5">
        <f t="shared" si="1"/>
      </c>
      <c r="J19" s="3">
        <v>400</v>
      </c>
      <c r="K19" s="16" t="s">
        <v>15</v>
      </c>
      <c r="L19" s="12">
        <f>SUMIF('出納簿'!$C$4:$C$51,J19,'出納簿'!$G$4:$G$51)</f>
        <v>0</v>
      </c>
      <c r="M19" s="3">
        <v>705</v>
      </c>
      <c r="N19" s="16" t="s">
        <v>14</v>
      </c>
      <c r="O19" s="13">
        <f>SUMIF('出納簿'!$C$4:$C$51,M19,'出納簿'!$H$4:$H$51)</f>
        <v>0</v>
      </c>
    </row>
    <row r="20" spans="1:15" ht="14.25">
      <c r="A20" s="7">
        <f t="shared" si="0"/>
      </c>
      <c r="B20" s="22"/>
      <c r="C20" s="23"/>
      <c r="D20" s="4">
        <f t="shared" si="2"/>
      </c>
      <c r="E20" s="27"/>
      <c r="F20" s="27"/>
      <c r="G20" s="28"/>
      <c r="H20" s="28"/>
      <c r="I20" s="5">
        <f t="shared" si="1"/>
      </c>
      <c r="J20" s="3">
        <v>401</v>
      </c>
      <c r="K20" s="16"/>
      <c r="L20" s="12">
        <f>SUMIF('出納簿'!$C$4:$C$51,J20,'出納簿'!$G$4:$G$51)</f>
        <v>0</v>
      </c>
      <c r="M20" s="3">
        <v>710</v>
      </c>
      <c r="N20" s="2"/>
      <c r="O20" s="13">
        <f>SUMIF('出納簿'!$C$4:$C$51,M20,'出納簿'!$H$4:$H$51)</f>
        <v>0</v>
      </c>
    </row>
    <row r="21" spans="1:15" ht="14.25">
      <c r="A21" s="7">
        <f t="shared" si="0"/>
      </c>
      <c r="B21" s="22"/>
      <c r="C21" s="23"/>
      <c r="D21" s="4">
        <f t="shared" si="2"/>
      </c>
      <c r="E21" s="27"/>
      <c r="F21" s="27"/>
      <c r="G21" s="28"/>
      <c r="H21" s="28"/>
      <c r="I21" s="5">
        <f t="shared" si="1"/>
      </c>
      <c r="J21" s="3">
        <v>402</v>
      </c>
      <c r="K21" s="19"/>
      <c r="L21" s="12">
        <f>SUMIF('出納簿'!$C$4:$C$51,J21,'出納簿'!$G$4:$G$51)</f>
        <v>0</v>
      </c>
      <c r="M21" s="3">
        <v>711</v>
      </c>
      <c r="N21" s="2"/>
      <c r="O21" s="13">
        <f>SUMIF('出納簿'!$C$4:$C$51,M21,'出納簿'!$H$4:$H$51)</f>
        <v>0</v>
      </c>
    </row>
    <row r="22" spans="1:15" ht="14.25">
      <c r="A22" s="7">
        <f t="shared" si="0"/>
      </c>
      <c r="B22" s="24"/>
      <c r="C22" s="23"/>
      <c r="D22" s="4">
        <f t="shared" si="2"/>
      </c>
      <c r="E22" s="27"/>
      <c r="F22" s="27"/>
      <c r="G22" s="28"/>
      <c r="H22" s="28"/>
      <c r="I22" s="5">
        <f t="shared" si="1"/>
      </c>
      <c r="J22" s="3">
        <v>403</v>
      </c>
      <c r="K22" s="19"/>
      <c r="L22" s="9"/>
      <c r="M22" s="3">
        <v>713</v>
      </c>
      <c r="N22" s="2"/>
      <c r="O22" s="13">
        <f>SUMIF('出納簿'!$C$4:$C$51,M22,'出納簿'!$H$4:$H$51)</f>
        <v>0</v>
      </c>
    </row>
    <row r="23" spans="1:15" ht="14.25">
      <c r="A23" s="7">
        <f t="shared" si="0"/>
      </c>
      <c r="B23" s="24"/>
      <c r="C23" s="23"/>
      <c r="D23" s="4">
        <f t="shared" si="2"/>
      </c>
      <c r="E23" s="27"/>
      <c r="F23" s="27"/>
      <c r="G23" s="28"/>
      <c r="H23" s="28"/>
      <c r="I23" s="5">
        <f t="shared" si="1"/>
      </c>
      <c r="J23" s="2"/>
      <c r="K23" s="15"/>
      <c r="L23" s="9"/>
      <c r="M23" s="3">
        <v>715</v>
      </c>
      <c r="N23" s="2"/>
      <c r="O23" s="13">
        <f>SUMIF('出納簿'!$C$4:$C$51,M23,'出納簿'!$H$4:$H$51)</f>
        <v>0</v>
      </c>
    </row>
    <row r="24" spans="1:15" ht="14.25">
      <c r="A24" s="7">
        <f t="shared" si="0"/>
      </c>
      <c r="B24" s="24"/>
      <c r="C24" s="23"/>
      <c r="D24" s="4">
        <f t="shared" si="2"/>
      </c>
      <c r="E24" s="27"/>
      <c r="F24" s="27"/>
      <c r="G24" s="28"/>
      <c r="H24" s="28"/>
      <c r="I24" s="5">
        <f t="shared" si="1"/>
      </c>
      <c r="J24" s="2"/>
      <c r="K24" s="15"/>
      <c r="L24" s="9"/>
      <c r="M24" s="3"/>
      <c r="N24" s="15" t="s">
        <v>25</v>
      </c>
      <c r="O24" s="13">
        <f>SUM(O6:O23)</f>
        <v>0</v>
      </c>
    </row>
    <row r="25" spans="1:15" ht="14.25">
      <c r="A25" s="7">
        <f t="shared" si="0"/>
      </c>
      <c r="B25" s="24"/>
      <c r="C25" s="23"/>
      <c r="D25" s="4">
        <f t="shared" si="2"/>
      </c>
      <c r="E25" s="27"/>
      <c r="F25" s="27"/>
      <c r="G25" s="28"/>
      <c r="H25" s="28"/>
      <c r="I25" s="5">
        <f t="shared" si="1"/>
      </c>
      <c r="J25" s="10">
        <f>IF('出納簿'!A4="","",MAX('出納簿'!A4:A52))</f>
      </c>
      <c r="K25" s="20"/>
      <c r="M25" s="3"/>
      <c r="N25" s="20" t="s">
        <v>17</v>
      </c>
      <c r="O25" s="13">
        <f>IF(J25="","",VLOOKUP(J25,'出納簿'!A5:I52,9,0))</f>
      </c>
    </row>
    <row r="26" spans="1:15" ht="14.25">
      <c r="A26" s="7">
        <f t="shared" si="0"/>
      </c>
      <c r="B26" s="22"/>
      <c r="C26" s="23"/>
      <c r="D26" s="4">
        <f t="shared" si="2"/>
      </c>
      <c r="E26" s="27"/>
      <c r="F26" s="27"/>
      <c r="G26" s="28"/>
      <c r="H26" s="28"/>
      <c r="I26" s="5">
        <f t="shared" si="1"/>
      </c>
      <c r="J26" s="10"/>
      <c r="K26" s="15"/>
      <c r="L26" s="13"/>
      <c r="M26" s="3"/>
      <c r="N26" s="16"/>
      <c r="O26" s="13"/>
    </row>
    <row r="27" spans="1:15" ht="14.25">
      <c r="A27" s="7">
        <f t="shared" si="0"/>
      </c>
      <c r="B27" s="22"/>
      <c r="C27" s="23"/>
      <c r="D27" s="4">
        <f t="shared" si="2"/>
      </c>
      <c r="E27" s="27"/>
      <c r="F27" s="27"/>
      <c r="G27" s="28"/>
      <c r="H27" s="28"/>
      <c r="I27" s="5">
        <f t="shared" si="1"/>
      </c>
      <c r="J27" s="2"/>
      <c r="K27" s="2" t="s">
        <v>24</v>
      </c>
      <c r="L27" s="30">
        <f>SUM(L6:L22)</f>
        <v>0</v>
      </c>
      <c r="M27" s="3"/>
      <c r="N27" s="2" t="s">
        <v>24</v>
      </c>
      <c r="O27" s="30">
        <f>SUM(O24:O25)</f>
        <v>0</v>
      </c>
    </row>
    <row r="28" spans="1:9" ht="14.25">
      <c r="A28" s="7">
        <f t="shared" si="0"/>
      </c>
      <c r="B28" s="22"/>
      <c r="C28" s="25"/>
      <c r="D28" s="4">
        <f t="shared" si="2"/>
      </c>
      <c r="E28" s="27"/>
      <c r="F28" s="27"/>
      <c r="G28" s="28"/>
      <c r="H28" s="28"/>
      <c r="I28" s="5">
        <f t="shared" si="1"/>
      </c>
    </row>
    <row r="29" spans="1:10" ht="14.25">
      <c r="A29" s="7">
        <f t="shared" si="0"/>
      </c>
      <c r="B29" s="22"/>
      <c r="C29" s="23"/>
      <c r="D29" s="4">
        <f t="shared" si="2"/>
      </c>
      <c r="E29" s="27"/>
      <c r="F29" s="27"/>
      <c r="G29" s="28"/>
      <c r="H29" s="28"/>
      <c r="I29" s="5">
        <f t="shared" si="1"/>
      </c>
      <c r="J29" t="s">
        <v>36</v>
      </c>
    </row>
    <row r="30" spans="1:10" ht="14.25">
      <c r="A30" s="7">
        <f t="shared" si="0"/>
      </c>
      <c r="B30" s="22"/>
      <c r="C30" s="23"/>
      <c r="D30" s="4">
        <f t="shared" si="2"/>
      </c>
      <c r="E30" s="27"/>
      <c r="F30" s="27"/>
      <c r="G30" s="28"/>
      <c r="H30" s="28"/>
      <c r="I30" s="5">
        <f t="shared" si="1"/>
      </c>
      <c r="J30" t="s">
        <v>33</v>
      </c>
    </row>
    <row r="31" spans="1:10" ht="14.25">
      <c r="A31" s="7">
        <f t="shared" si="0"/>
      </c>
      <c r="B31" s="22"/>
      <c r="C31" s="23"/>
      <c r="D31" s="4">
        <f t="shared" si="2"/>
      </c>
      <c r="E31" s="27"/>
      <c r="F31" s="27"/>
      <c r="G31" s="28"/>
      <c r="H31" s="28"/>
      <c r="I31" s="5">
        <f t="shared" si="1"/>
      </c>
      <c r="J31" t="s">
        <v>30</v>
      </c>
    </row>
    <row r="32" spans="1:10" ht="14.25">
      <c r="A32" s="7">
        <f t="shared" si="0"/>
      </c>
      <c r="B32" s="22"/>
      <c r="C32" s="23"/>
      <c r="D32" s="4">
        <f t="shared" si="2"/>
      </c>
      <c r="E32" s="27"/>
      <c r="F32" s="27"/>
      <c r="G32" s="28"/>
      <c r="H32" s="28"/>
      <c r="I32" s="5">
        <f t="shared" si="1"/>
      </c>
      <c r="J32" t="s">
        <v>34</v>
      </c>
    </row>
    <row r="33" spans="1:10" ht="14.25">
      <c r="A33" s="7">
        <f t="shared" si="0"/>
      </c>
      <c r="B33" s="22"/>
      <c r="C33" s="23"/>
      <c r="D33" s="4">
        <f t="shared" si="2"/>
      </c>
      <c r="E33" s="27"/>
      <c r="F33" s="27"/>
      <c r="G33" s="28"/>
      <c r="H33" s="28"/>
      <c r="I33" s="5">
        <f t="shared" si="1"/>
      </c>
      <c r="J33" t="s">
        <v>31</v>
      </c>
    </row>
    <row r="34" spans="1:10" ht="14.25">
      <c r="A34" s="7">
        <f t="shared" si="0"/>
      </c>
      <c r="B34" s="22"/>
      <c r="C34" s="23"/>
      <c r="D34" s="4">
        <f t="shared" si="2"/>
      </c>
      <c r="E34" s="27"/>
      <c r="F34" s="27"/>
      <c r="G34" s="28"/>
      <c r="H34" s="28"/>
      <c r="I34" s="5">
        <f t="shared" si="1"/>
      </c>
      <c r="J34" t="s">
        <v>35</v>
      </c>
    </row>
    <row r="35" spans="1:10" ht="14.25">
      <c r="A35" s="7">
        <f t="shared" si="0"/>
      </c>
      <c r="B35" s="22"/>
      <c r="C35" s="23"/>
      <c r="D35" s="4">
        <f t="shared" si="2"/>
      </c>
      <c r="E35" s="27"/>
      <c r="F35" s="27"/>
      <c r="G35" s="28"/>
      <c r="H35" s="28"/>
      <c r="I35" s="5">
        <f t="shared" si="1"/>
      </c>
      <c r="J35" t="s">
        <v>32</v>
      </c>
    </row>
    <row r="36" spans="1:9" ht="14.25">
      <c r="A36" s="7">
        <f t="shared" si="0"/>
      </c>
      <c r="B36" s="24"/>
      <c r="C36" s="23"/>
      <c r="D36" s="4">
        <f t="shared" si="2"/>
      </c>
      <c r="E36" s="27"/>
      <c r="F36" s="27"/>
      <c r="G36" s="28"/>
      <c r="H36" s="28"/>
      <c r="I36" s="5">
        <f t="shared" si="1"/>
      </c>
    </row>
    <row r="37" spans="1:9" ht="14.25">
      <c r="A37" s="7">
        <f t="shared" si="0"/>
      </c>
      <c r="B37" s="24"/>
      <c r="C37" s="23"/>
      <c r="D37" s="4">
        <f t="shared" si="2"/>
      </c>
      <c r="E37" s="27"/>
      <c r="F37" s="27"/>
      <c r="G37" s="28"/>
      <c r="H37" s="28"/>
      <c r="I37" s="5">
        <f t="shared" si="1"/>
      </c>
    </row>
    <row r="38" spans="1:9" ht="14.25">
      <c r="A38" s="7">
        <f t="shared" si="0"/>
      </c>
      <c r="B38" s="24"/>
      <c r="C38" s="23"/>
      <c r="D38" s="4">
        <f t="shared" si="2"/>
      </c>
      <c r="E38" s="27"/>
      <c r="F38" s="27"/>
      <c r="G38" s="28"/>
      <c r="H38" s="28"/>
      <c r="I38" s="5">
        <f t="shared" si="1"/>
      </c>
    </row>
    <row r="39" spans="1:9" ht="14.25">
      <c r="A39" s="7">
        <f t="shared" si="0"/>
      </c>
      <c r="B39" s="24"/>
      <c r="C39" s="23"/>
      <c r="D39" s="4">
        <f t="shared" si="2"/>
      </c>
      <c r="E39" s="27"/>
      <c r="F39" s="27"/>
      <c r="G39" s="28"/>
      <c r="H39" s="28"/>
      <c r="I39" s="5">
        <f t="shared" si="1"/>
      </c>
    </row>
    <row r="40" spans="1:9" ht="14.25">
      <c r="A40" s="7">
        <f t="shared" si="0"/>
      </c>
      <c r="B40" s="24"/>
      <c r="C40" s="23"/>
      <c r="D40" s="4">
        <f t="shared" si="2"/>
      </c>
      <c r="E40" s="27"/>
      <c r="F40" s="27"/>
      <c r="G40" s="28"/>
      <c r="H40" s="28"/>
      <c r="I40" s="5">
        <f t="shared" si="1"/>
      </c>
    </row>
    <row r="41" spans="1:9" ht="14.25">
      <c r="A41" s="7">
        <f t="shared" si="0"/>
      </c>
      <c r="B41" s="22"/>
      <c r="C41" s="23"/>
      <c r="D41" s="4">
        <f t="shared" si="2"/>
      </c>
      <c r="E41" s="27"/>
      <c r="F41" s="27"/>
      <c r="G41" s="28"/>
      <c r="H41" s="28"/>
      <c r="I41" s="5">
        <f t="shared" si="1"/>
      </c>
    </row>
    <row r="42" spans="1:9" ht="14.25">
      <c r="A42" s="7">
        <f t="shared" si="0"/>
      </c>
      <c r="B42" s="24"/>
      <c r="C42" s="23"/>
      <c r="D42" s="4">
        <f t="shared" si="2"/>
      </c>
      <c r="E42" s="27"/>
      <c r="F42" s="27"/>
      <c r="G42" s="28"/>
      <c r="H42" s="28"/>
      <c r="I42" s="5">
        <f t="shared" si="1"/>
      </c>
    </row>
    <row r="43" spans="1:9" ht="14.25">
      <c r="A43" s="7">
        <f t="shared" si="0"/>
      </c>
      <c r="B43" s="24"/>
      <c r="C43" s="23"/>
      <c r="D43" s="4">
        <f t="shared" si="2"/>
      </c>
      <c r="E43" s="27"/>
      <c r="F43" s="27"/>
      <c r="G43" s="28"/>
      <c r="H43" s="28"/>
      <c r="I43" s="5">
        <f t="shared" si="1"/>
      </c>
    </row>
    <row r="44" spans="1:9" ht="14.25">
      <c r="A44" s="7">
        <f t="shared" si="0"/>
      </c>
      <c r="B44" s="24"/>
      <c r="C44" s="23"/>
      <c r="D44" s="4">
        <f t="shared" si="2"/>
      </c>
      <c r="E44" s="27"/>
      <c r="F44" s="27"/>
      <c r="G44" s="28"/>
      <c r="H44" s="28"/>
      <c r="I44" s="5">
        <f t="shared" si="1"/>
      </c>
    </row>
    <row r="45" spans="1:9" ht="14.25">
      <c r="A45" s="7">
        <f t="shared" si="0"/>
      </c>
      <c r="B45" s="24"/>
      <c r="C45" s="23"/>
      <c r="D45" s="4">
        <f t="shared" si="2"/>
      </c>
      <c r="E45" s="27"/>
      <c r="F45" s="27"/>
      <c r="G45" s="28"/>
      <c r="H45" s="28"/>
      <c r="I45" s="5">
        <f t="shared" si="1"/>
      </c>
    </row>
    <row r="46" spans="1:9" ht="14.25">
      <c r="A46" s="7">
        <f t="shared" si="0"/>
      </c>
      <c r="B46" s="24"/>
      <c r="C46" s="23"/>
      <c r="D46" s="4">
        <f t="shared" si="2"/>
      </c>
      <c r="E46" s="27"/>
      <c r="F46" s="27"/>
      <c r="G46" s="28"/>
      <c r="H46" s="28"/>
      <c r="I46" s="5">
        <f t="shared" si="1"/>
      </c>
    </row>
    <row r="47" spans="1:9" ht="14.25">
      <c r="A47" s="7">
        <f t="shared" si="0"/>
      </c>
      <c r="B47" s="24"/>
      <c r="C47" s="23"/>
      <c r="D47" s="4">
        <f t="shared" si="2"/>
      </c>
      <c r="E47" s="27"/>
      <c r="F47" s="27"/>
      <c r="G47" s="28"/>
      <c r="H47" s="28"/>
      <c r="I47" s="5">
        <f t="shared" si="1"/>
      </c>
    </row>
    <row r="48" spans="1:9" ht="14.25">
      <c r="A48" s="7">
        <f t="shared" si="0"/>
      </c>
      <c r="B48" s="26"/>
      <c r="C48" s="23"/>
      <c r="D48" s="4">
        <f t="shared" si="2"/>
      </c>
      <c r="E48" s="27"/>
      <c r="F48" s="27"/>
      <c r="G48" s="28"/>
      <c r="H48" s="28"/>
      <c r="I48" s="5">
        <f t="shared" si="1"/>
      </c>
    </row>
    <row r="49" spans="1:9" ht="14.25">
      <c r="A49" s="7">
        <f t="shared" si="0"/>
      </c>
      <c r="B49" s="26"/>
      <c r="C49" s="23"/>
      <c r="D49" s="4">
        <f t="shared" si="2"/>
      </c>
      <c r="E49" s="27"/>
      <c r="F49" s="27"/>
      <c r="G49" s="28"/>
      <c r="H49" s="28"/>
      <c r="I49" s="5">
        <f t="shared" si="1"/>
      </c>
    </row>
    <row r="50" spans="1:9" ht="14.25">
      <c r="A50" s="7">
        <f t="shared" si="0"/>
      </c>
      <c r="B50" s="24"/>
      <c r="C50" s="23"/>
      <c r="D50" s="4">
        <f t="shared" si="2"/>
      </c>
      <c r="E50" s="27"/>
      <c r="F50" s="27"/>
      <c r="G50" s="28"/>
      <c r="H50" s="28"/>
      <c r="I50" s="5">
        <f t="shared" si="1"/>
      </c>
    </row>
    <row r="51" spans="1:9" ht="14.25">
      <c r="A51" s="7">
        <f t="shared" si="0"/>
      </c>
      <c r="B51" s="22"/>
      <c r="C51" s="23"/>
      <c r="D51" s="4">
        <f t="shared" si="2"/>
      </c>
      <c r="E51" s="27"/>
      <c r="F51" s="27"/>
      <c r="G51" s="28"/>
      <c r="H51" s="28"/>
      <c r="I51" s="5">
        <f t="shared" si="1"/>
      </c>
    </row>
  </sheetData>
  <sheetProtection/>
  <mergeCells count="5">
    <mergeCell ref="D2:H2"/>
    <mergeCell ref="B2:C2"/>
    <mergeCell ref="K3:O3"/>
    <mergeCell ref="E1:I1"/>
    <mergeCell ref="B1:D1"/>
  </mergeCells>
  <printOptions/>
  <pageMargins left="0.46" right="0.28" top="0.24" bottom="0.24" header="0.17" footer="0.2"/>
  <pageSetup orientation="portrait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全日本サーフ</dc:creator>
  <cp:keywords/>
  <dc:description/>
  <cp:lastModifiedBy>全日本サーフ</cp:lastModifiedBy>
  <cp:lastPrinted>2008-04-21T05:54:19Z</cp:lastPrinted>
  <dcterms:created xsi:type="dcterms:W3CDTF">2004-01-30T18:37:57Z</dcterms:created>
  <dcterms:modified xsi:type="dcterms:W3CDTF">2016-12-01T13:07:14Z</dcterms:modified>
  <cp:category/>
  <cp:version/>
  <cp:contentType/>
  <cp:contentStatus/>
</cp:coreProperties>
</file>